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Pavel/Documents/JHU/TA/2020 MS &amp; IC/MS/2020/Lecture 8/"/>
    </mc:Choice>
  </mc:AlternateContent>
  <xr:revisionPtr revIDLastSave="0" documentId="8_{AA7EE1FC-1816-1F46-819A-1A38F184BE5E}" xr6:coauthVersionLast="45" xr6:coauthVersionMax="45" xr10:uidLastSave="{00000000-0000-0000-0000-000000000000}"/>
  <bookViews>
    <workbookView xWindow="0" yWindow="460" windowWidth="20500" windowHeight="71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G17" i="1" s="1"/>
  <c r="L15" i="1"/>
  <c r="R10" i="1"/>
  <c r="Q8" i="1"/>
  <c r="Q9" i="1" s="1"/>
  <c r="N8" i="1"/>
  <c r="M17" i="1"/>
  <c r="N17" i="1" s="1"/>
  <c r="N16" i="1"/>
  <c r="L16" i="1" s="1"/>
  <c r="E10" i="1"/>
  <c r="E20" i="1"/>
  <c r="E15" i="1"/>
  <c r="G16" i="1"/>
  <c r="E16" i="1" s="1"/>
  <c r="E7" i="1"/>
  <c r="E8" i="1"/>
  <c r="E9" i="1"/>
  <c r="O17" i="1" l="1"/>
  <c r="N18" i="1" s="1"/>
  <c r="H17" i="1"/>
  <c r="G18" i="1" s="1"/>
  <c r="I18" i="1" s="1"/>
  <c r="O18" i="1" l="1"/>
  <c r="P18" i="1" s="1"/>
  <c r="L17" i="1"/>
  <c r="H18" i="1"/>
  <c r="E18" i="1" s="1"/>
  <c r="E17" i="1"/>
  <c r="H19" i="1"/>
  <c r="I19" i="1" s="1"/>
  <c r="J19" i="1"/>
  <c r="L18" i="1" l="1"/>
  <c r="O19" i="1"/>
  <c r="P19" i="1" s="1"/>
  <c r="Q19" i="1" s="1"/>
  <c r="P20" i="1" s="1"/>
  <c r="E19" i="1"/>
  <c r="Q20" i="1" l="1"/>
  <c r="R20" i="1" s="1"/>
  <c r="L19" i="1"/>
  <c r="L20" i="1" l="1"/>
  <c r="Q21" i="1"/>
  <c r="R21" i="1" s="1"/>
  <c r="S21" i="1" s="1"/>
  <c r="R22" i="1" s="1"/>
  <c r="S22" i="1" s="1"/>
  <c r="T22" i="1" s="1"/>
  <c r="S23" i="1" s="1"/>
  <c r="T23" i="1" s="1"/>
  <c r="U23" i="1" s="1"/>
  <c r="T24" i="1" s="1"/>
  <c r="U24" i="1" s="1"/>
  <c r="V24" i="1" s="1"/>
  <c r="U25" i="1" s="1"/>
  <c r="V25" i="1" s="1"/>
  <c r="W25" i="1" s="1"/>
</calcChain>
</file>

<file path=xl/sharedStrings.xml><?xml version="1.0" encoding="utf-8"?>
<sst xmlns="http://schemas.openxmlformats.org/spreadsheetml/2006/main" count="59" uniqueCount="24">
  <si>
    <t>A</t>
  </si>
  <si>
    <t>B</t>
  </si>
  <si>
    <t>C</t>
  </si>
  <si>
    <t>D</t>
  </si>
  <si>
    <t>E</t>
  </si>
  <si>
    <t>F</t>
  </si>
  <si>
    <t>G</t>
  </si>
  <si>
    <t>TOTAL</t>
  </si>
  <si>
    <t>PRODUCTION</t>
  </si>
  <si>
    <t>YEAR</t>
  </si>
  <si>
    <t>CONSUMPTION</t>
  </si>
  <si>
    <t>COHORT</t>
  </si>
  <si>
    <t>OR 50</t>
  </si>
  <si>
    <t>OR 66.7</t>
  </si>
  <si>
    <t>CONS.</t>
  </si>
  <si>
    <t>H</t>
  </si>
  <si>
    <t>I</t>
  </si>
  <si>
    <t>J</t>
  </si>
  <si>
    <t>K</t>
  </si>
  <si>
    <t>IDEAL FOR A:</t>
  </si>
  <si>
    <t>IDEAL FOR B</t>
  </si>
  <si>
    <t>TRADE</t>
  </si>
  <si>
    <t>AMOUNT</t>
  </si>
  <si>
    <t>COMPROMISE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</si>
</sst>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2" xfId="0" applyFont="1" applyBorder="1"/>
    <xf numFmtId="0" fontId="0" fillId="0" borderId="4" xfId="0" applyBorder="1"/>
    <xf numFmtId="0" fontId="1" fillId="0" borderId="0" xfId="0" applyFont="1" applyBorder="1"/>
    <xf numFmtId="0" fontId="0" fillId="0" borderId="0" xfId="0" applyBorder="1"/>
    <xf numFmtId="0" fontId="0" fillId="0" borderId="5" xfId="0" applyBorder="1"/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0" fillId="0" borderId="0" xfId="0" applyNumberFormat="1"/>
    <xf numFmtId="0" fontId="1" fillId="0" borderId="2" xfId="0" applyFont="1" applyFill="1" applyBorder="1" applyAlignment="1">
      <alignment horizontal="center"/>
    </xf>
    <xf numFmtId="164" fontId="0" fillId="0" borderId="0" xfId="0" applyNumberFormat="1" applyBorder="1"/>
    <xf numFmtId="164" fontId="1" fillId="0" borderId="7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25"/>
  <sheetViews>
    <sheetView tabSelected="1" workbookViewId="0">
      <selection activeCell="Q28" sqref="Q28"/>
    </sheetView>
  </sheetViews>
  <sheetFormatPr baseColWidth="10" defaultColWidth="8.83203125" defaultRowHeight="15" x14ac:dyDescent="0.2"/>
  <cols>
    <col min="5" max="5" width="14.5" customWidth="1"/>
  </cols>
  <sheetData>
    <row r="3" spans="1:23" ht="16" thickBot="1" x14ac:dyDescent="0.25"/>
    <row r="4" spans="1:23" x14ac:dyDescent="0.2">
      <c r="D4" s="12"/>
      <c r="E4" s="3" t="s">
        <v>7</v>
      </c>
      <c r="F4" s="3"/>
      <c r="G4" s="3"/>
      <c r="H4" s="3"/>
      <c r="I4" s="13"/>
    </row>
    <row r="5" spans="1:23" x14ac:dyDescent="0.2">
      <c r="D5" s="14" t="s">
        <v>9</v>
      </c>
      <c r="E5" s="5" t="s">
        <v>8</v>
      </c>
      <c r="F5" s="8" t="s">
        <v>11</v>
      </c>
      <c r="G5" s="8" t="s">
        <v>11</v>
      </c>
      <c r="H5" s="8" t="s">
        <v>11</v>
      </c>
      <c r="I5" s="9" t="s">
        <v>11</v>
      </c>
      <c r="J5" s="8"/>
    </row>
    <row r="6" spans="1:23" x14ac:dyDescent="0.2">
      <c r="D6" s="14" t="s">
        <v>9</v>
      </c>
      <c r="E6" s="5"/>
      <c r="F6" s="8" t="s">
        <v>0</v>
      </c>
      <c r="G6" s="8" t="s">
        <v>1</v>
      </c>
      <c r="H6" s="8" t="s">
        <v>2</v>
      </c>
      <c r="I6" s="9" t="s">
        <v>3</v>
      </c>
      <c r="J6" s="1"/>
      <c r="K6" s="1"/>
      <c r="L6" s="1"/>
    </row>
    <row r="7" spans="1:23" x14ac:dyDescent="0.2">
      <c r="D7" s="14">
        <v>1</v>
      </c>
      <c r="E7" s="8">
        <f t="shared" ref="E7:E8" si="0">SUM(F7:L7)</f>
        <v>100</v>
      </c>
      <c r="F7" s="8">
        <v>100</v>
      </c>
      <c r="G7" s="8"/>
      <c r="H7" s="8"/>
      <c r="I7" s="9"/>
    </row>
    <row r="8" spans="1:23" x14ac:dyDescent="0.2">
      <c r="D8" s="14">
        <v>2</v>
      </c>
      <c r="E8" s="8">
        <f t="shared" si="0"/>
        <v>200</v>
      </c>
      <c r="F8" s="8">
        <v>100</v>
      </c>
      <c r="G8" s="8">
        <v>100</v>
      </c>
      <c r="H8" s="8"/>
      <c r="I8" s="9"/>
      <c r="N8">
        <f>75/2</f>
        <v>37.5</v>
      </c>
      <c r="Q8">
        <f>100-37</f>
        <v>63</v>
      </c>
    </row>
    <row r="9" spans="1:23" x14ac:dyDescent="0.2">
      <c r="D9" s="14">
        <v>3</v>
      </c>
      <c r="E9" s="8">
        <f>SUM(F9:L9)</f>
        <v>200</v>
      </c>
      <c r="F9" s="8">
        <v>0</v>
      </c>
      <c r="G9" s="8">
        <v>100</v>
      </c>
      <c r="H9" s="8">
        <v>100</v>
      </c>
      <c r="I9" s="9"/>
      <c r="Q9">
        <f>Q8/2</f>
        <v>31.5</v>
      </c>
    </row>
    <row r="10" spans="1:23" ht="16" thickBot="1" x14ac:dyDescent="0.25">
      <c r="D10" s="15">
        <v>4</v>
      </c>
      <c r="E10" s="16">
        <f>SUM(F10:L10)</f>
        <v>200</v>
      </c>
      <c r="F10" s="16"/>
      <c r="G10" s="16">
        <v>0</v>
      </c>
      <c r="H10" s="16">
        <v>100</v>
      </c>
      <c r="I10" s="17">
        <v>100</v>
      </c>
      <c r="R10">
        <f>69/2</f>
        <v>34.5</v>
      </c>
    </row>
    <row r="11" spans="1:23" ht="16" thickBot="1" x14ac:dyDescent="0.25"/>
    <row r="12" spans="1:23" x14ac:dyDescent="0.2">
      <c r="D12" s="20"/>
      <c r="E12" s="21" t="s">
        <v>7</v>
      </c>
      <c r="F12" s="21" t="s">
        <v>11</v>
      </c>
      <c r="G12" s="21" t="s">
        <v>11</v>
      </c>
      <c r="H12" s="21" t="s">
        <v>11</v>
      </c>
      <c r="I12" s="21" t="s">
        <v>11</v>
      </c>
      <c r="J12" s="21" t="s">
        <v>11</v>
      </c>
      <c r="K12" s="2"/>
      <c r="L12" s="26" t="s">
        <v>7</v>
      </c>
      <c r="M12" s="21" t="s">
        <v>11</v>
      </c>
      <c r="N12" s="21" t="s">
        <v>11</v>
      </c>
      <c r="O12" s="21" t="s">
        <v>11</v>
      </c>
      <c r="P12" s="21" t="s">
        <v>11</v>
      </c>
      <c r="Q12" s="21" t="s">
        <v>11</v>
      </c>
      <c r="R12" s="21" t="s">
        <v>11</v>
      </c>
      <c r="S12" s="21" t="s">
        <v>11</v>
      </c>
      <c r="T12" s="21" t="s">
        <v>11</v>
      </c>
      <c r="U12" s="21" t="s">
        <v>11</v>
      </c>
      <c r="V12" s="21" t="s">
        <v>11</v>
      </c>
      <c r="W12" s="22" t="s">
        <v>11</v>
      </c>
    </row>
    <row r="13" spans="1:23" x14ac:dyDescent="0.2">
      <c r="D13" s="18"/>
      <c r="E13" s="8" t="s">
        <v>10</v>
      </c>
      <c r="F13" s="8" t="s">
        <v>0</v>
      </c>
      <c r="G13" s="8" t="s">
        <v>1</v>
      </c>
      <c r="H13" s="8" t="s">
        <v>2</v>
      </c>
      <c r="I13" s="8" t="s">
        <v>3</v>
      </c>
      <c r="J13" s="8" t="s">
        <v>4</v>
      </c>
      <c r="K13" s="4"/>
      <c r="L13" s="6" t="s">
        <v>14</v>
      </c>
      <c r="M13" s="8" t="s">
        <v>0</v>
      </c>
      <c r="N13" s="8" t="s">
        <v>1</v>
      </c>
      <c r="O13" s="8" t="s">
        <v>2</v>
      </c>
      <c r="P13" s="8" t="s">
        <v>3</v>
      </c>
      <c r="Q13" s="8" t="s">
        <v>4</v>
      </c>
      <c r="R13" s="8" t="s">
        <v>5</v>
      </c>
      <c r="S13" s="8" t="s">
        <v>6</v>
      </c>
      <c r="T13" s="8" t="s">
        <v>15</v>
      </c>
      <c r="U13" s="8" t="s">
        <v>16</v>
      </c>
      <c r="V13" s="8" t="s">
        <v>17</v>
      </c>
      <c r="W13" s="9" t="s">
        <v>18</v>
      </c>
    </row>
    <row r="14" spans="1:23" x14ac:dyDescent="0.2">
      <c r="D14" s="18" t="s">
        <v>9</v>
      </c>
      <c r="E14" s="6"/>
      <c r="F14" s="6"/>
      <c r="G14" s="6"/>
      <c r="H14" s="6"/>
      <c r="I14" s="6"/>
      <c r="J14" s="6"/>
      <c r="K14" s="4" t="s">
        <v>9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7"/>
    </row>
    <row r="15" spans="1:23" x14ac:dyDescent="0.2">
      <c r="D15" s="18">
        <v>1</v>
      </c>
      <c r="E15" s="8">
        <f>SUM(F15:I15)</f>
        <v>100</v>
      </c>
      <c r="F15" s="23">
        <v>100</v>
      </c>
      <c r="G15" s="8"/>
      <c r="H15" s="8"/>
      <c r="I15" s="8"/>
      <c r="J15" s="8"/>
      <c r="K15" s="4">
        <v>1</v>
      </c>
      <c r="L15" s="8">
        <f t="shared" ref="L15:L16" si="1">SUM(M15:P15)</f>
        <v>100</v>
      </c>
      <c r="M15" s="23">
        <v>100</v>
      </c>
      <c r="N15" s="8"/>
      <c r="O15" s="8"/>
      <c r="P15" s="8"/>
      <c r="Q15" s="8"/>
      <c r="R15" s="6"/>
      <c r="S15" s="6"/>
      <c r="T15" s="6"/>
      <c r="U15" s="6"/>
      <c r="V15" s="6"/>
      <c r="W15" s="7"/>
    </row>
    <row r="16" spans="1:23" x14ac:dyDescent="0.2">
      <c r="A16">
        <v>90</v>
      </c>
      <c r="B16" t="s">
        <v>12</v>
      </c>
      <c r="C16" t="s">
        <v>13</v>
      </c>
      <c r="D16" s="18">
        <v>2</v>
      </c>
      <c r="E16" s="8">
        <f t="shared" ref="E16:E20" si="2">SUM(F16:I16)</f>
        <v>200</v>
      </c>
      <c r="F16" s="23">
        <v>50</v>
      </c>
      <c r="G16" s="23">
        <f>100+(100-F16)</f>
        <v>150</v>
      </c>
      <c r="H16" s="8"/>
      <c r="I16" s="8"/>
      <c r="J16" s="8"/>
      <c r="K16" s="4">
        <v>2</v>
      </c>
      <c r="L16" s="8">
        <f t="shared" si="1"/>
        <v>200</v>
      </c>
      <c r="M16" s="23">
        <v>58</v>
      </c>
      <c r="N16" s="23">
        <f>100+(100-M16)</f>
        <v>142</v>
      </c>
      <c r="O16" s="8"/>
      <c r="P16" s="8"/>
      <c r="Q16" s="8"/>
      <c r="R16" s="6"/>
      <c r="S16" s="6"/>
      <c r="T16" s="6"/>
      <c r="U16" s="6"/>
      <c r="V16" s="6"/>
      <c r="W16" s="7"/>
    </row>
    <row r="17" spans="3:23" x14ac:dyDescent="0.2">
      <c r="D17" s="18">
        <v>3</v>
      </c>
      <c r="E17" s="8">
        <f t="shared" si="2"/>
        <v>200</v>
      </c>
      <c r="F17" s="23">
        <f>100-F16</f>
        <v>50</v>
      </c>
      <c r="G17" s="8">
        <f>100-(2*F17)</f>
        <v>0</v>
      </c>
      <c r="H17" s="8">
        <f>100+F17</f>
        <v>150</v>
      </c>
      <c r="I17" s="8"/>
      <c r="J17" s="8"/>
      <c r="K17" s="4">
        <v>3</v>
      </c>
      <c r="L17" s="8">
        <f>SUM(M17:P17)</f>
        <v>200</v>
      </c>
      <c r="M17" s="23">
        <f>100-M16</f>
        <v>42</v>
      </c>
      <c r="N17" s="24">
        <f>(100-M17)/2</f>
        <v>29</v>
      </c>
      <c r="O17" s="24">
        <f>100+(100-(N17+M17))</f>
        <v>129</v>
      </c>
      <c r="P17" s="24"/>
      <c r="Q17" s="24"/>
      <c r="R17" s="27"/>
      <c r="S17" s="6"/>
      <c r="T17" s="6"/>
      <c r="U17" s="6"/>
      <c r="V17" s="6"/>
      <c r="W17" s="7"/>
    </row>
    <row r="18" spans="3:23" x14ac:dyDescent="0.2">
      <c r="D18" s="18">
        <v>4</v>
      </c>
      <c r="E18" s="8">
        <f t="shared" si="2"/>
        <v>200</v>
      </c>
      <c r="F18" s="8"/>
      <c r="G18" s="8">
        <f>H17-100</f>
        <v>50</v>
      </c>
      <c r="H18" s="8">
        <f>100-(2*G18)</f>
        <v>0</v>
      </c>
      <c r="I18" s="8">
        <f>100+G18</f>
        <v>150</v>
      </c>
      <c r="J18" s="8"/>
      <c r="K18" s="4">
        <v>4</v>
      </c>
      <c r="L18" s="8">
        <f>SUM(N18:P18)</f>
        <v>200</v>
      </c>
      <c r="M18" s="6"/>
      <c r="N18" s="24">
        <f>O17-100</f>
        <v>29</v>
      </c>
      <c r="O18" s="24">
        <f>(100-N18)/2</f>
        <v>35.5</v>
      </c>
      <c r="P18" s="24">
        <f>100+(100-(O18+N18))</f>
        <v>135.5</v>
      </c>
      <c r="Q18" s="24"/>
      <c r="R18" s="27"/>
      <c r="S18" s="6"/>
      <c r="T18" s="6"/>
      <c r="U18" s="6"/>
      <c r="V18" s="6"/>
      <c r="W18" s="7"/>
    </row>
    <row r="19" spans="3:23" ht="16" thickBot="1" x14ac:dyDescent="0.25">
      <c r="D19" s="19">
        <v>5</v>
      </c>
      <c r="E19" s="16">
        <f>SUM(F19:J19)</f>
        <v>200</v>
      </c>
      <c r="F19" s="16"/>
      <c r="G19" s="16"/>
      <c r="H19" s="16">
        <f>I18-100</f>
        <v>50</v>
      </c>
      <c r="I19" s="16">
        <f>100-(2*H19)</f>
        <v>0</v>
      </c>
      <c r="J19" s="16">
        <f>I18</f>
        <v>150</v>
      </c>
      <c r="K19" s="4">
        <v>5</v>
      </c>
      <c r="L19" s="8">
        <f>SUM(N19:S19)</f>
        <v>200</v>
      </c>
      <c r="M19" s="6"/>
      <c r="N19" s="24"/>
      <c r="O19" s="24">
        <f>P18-100</f>
        <v>35.5</v>
      </c>
      <c r="P19" s="24">
        <f>(100-O19)/2</f>
        <v>32.25</v>
      </c>
      <c r="Q19" s="24">
        <f>100+(100-(P19+O19))</f>
        <v>132.25</v>
      </c>
      <c r="R19" s="27"/>
      <c r="S19" s="6"/>
      <c r="T19" s="6"/>
      <c r="U19" s="6"/>
      <c r="V19" s="6"/>
      <c r="W19" s="7"/>
    </row>
    <row r="20" spans="3:23" x14ac:dyDescent="0.2">
      <c r="E20">
        <f t="shared" si="2"/>
        <v>0</v>
      </c>
      <c r="K20" s="4">
        <v>6</v>
      </c>
      <c r="L20" s="8">
        <f>SUM(N20:S20)</f>
        <v>200</v>
      </c>
      <c r="M20" s="6"/>
      <c r="N20" s="27"/>
      <c r="O20" s="27"/>
      <c r="P20" s="24">
        <f>Q19-100</f>
        <v>32.25</v>
      </c>
      <c r="Q20" s="24">
        <f>(100-P20)/2</f>
        <v>33.875</v>
      </c>
      <c r="R20" s="24">
        <f>100+(100-(Q20+P20))</f>
        <v>133.875</v>
      </c>
      <c r="S20" s="6"/>
      <c r="T20" s="6"/>
      <c r="U20" s="6"/>
      <c r="V20" s="6"/>
      <c r="W20" s="7"/>
    </row>
    <row r="21" spans="3:23" x14ac:dyDescent="0.2">
      <c r="C21" t="s">
        <v>21</v>
      </c>
      <c r="D21" t="s">
        <v>22</v>
      </c>
      <c r="E21" t="s">
        <v>19</v>
      </c>
      <c r="F21">
        <v>50</v>
      </c>
      <c r="K21" s="4"/>
      <c r="L21" s="6"/>
      <c r="M21" s="6"/>
      <c r="N21" s="6"/>
      <c r="O21" s="6"/>
      <c r="P21" s="6"/>
      <c r="Q21" s="24">
        <f>R20-100</f>
        <v>33.875</v>
      </c>
      <c r="R21" s="24">
        <f>(100-Q21)/2</f>
        <v>33.0625</v>
      </c>
      <c r="S21" s="24">
        <f>100+(100-(R21+Q21))</f>
        <v>133.0625</v>
      </c>
      <c r="T21" s="6"/>
      <c r="U21" s="6"/>
      <c r="V21" s="6"/>
      <c r="W21" s="7"/>
    </row>
    <row r="22" spans="3:23" x14ac:dyDescent="0.2">
      <c r="C22" t="s">
        <v>21</v>
      </c>
      <c r="D22" t="s">
        <v>22</v>
      </c>
      <c r="E22" t="s">
        <v>20</v>
      </c>
      <c r="F22">
        <v>33.299999999999997</v>
      </c>
      <c r="K22" s="4"/>
      <c r="L22" s="6"/>
      <c r="M22" s="6"/>
      <c r="N22" s="6"/>
      <c r="O22" s="6"/>
      <c r="P22" s="6"/>
      <c r="Q22" s="6"/>
      <c r="R22" s="24">
        <f>S21-100</f>
        <v>33.0625</v>
      </c>
      <c r="S22" s="24">
        <f>(100-R22)/2</f>
        <v>33.46875</v>
      </c>
      <c r="T22" s="24">
        <f>100+(100-(S22+R22))</f>
        <v>133.46875</v>
      </c>
      <c r="U22" s="6"/>
      <c r="V22" s="6"/>
      <c r="W22" s="7"/>
    </row>
    <row r="23" spans="3:23" x14ac:dyDescent="0.2">
      <c r="E23" t="s">
        <v>23</v>
      </c>
      <c r="F23" s="25">
        <v>42</v>
      </c>
      <c r="K23" s="4"/>
      <c r="L23" s="6"/>
      <c r="M23" s="6"/>
      <c r="N23" s="6"/>
      <c r="O23" s="6"/>
      <c r="P23" s="6"/>
      <c r="Q23" s="6"/>
      <c r="R23" s="6"/>
      <c r="S23" s="24">
        <f>T22-100</f>
        <v>33.46875</v>
      </c>
      <c r="T23" s="24">
        <f>(100-S23)/2</f>
        <v>33.265625</v>
      </c>
      <c r="U23" s="24">
        <f>100+(100-(T23+S23))</f>
        <v>133.265625</v>
      </c>
      <c r="V23" s="6"/>
      <c r="W23" s="7"/>
    </row>
    <row r="24" spans="3:23" x14ac:dyDescent="0.2">
      <c r="K24" s="4"/>
      <c r="L24" s="6"/>
      <c r="M24" s="6"/>
      <c r="N24" s="6"/>
      <c r="O24" s="6"/>
      <c r="P24" s="6"/>
      <c r="Q24" s="6"/>
      <c r="R24" s="6"/>
      <c r="S24" s="6"/>
      <c r="T24" s="24">
        <f>U23-100</f>
        <v>33.265625</v>
      </c>
      <c r="U24" s="24">
        <f>(100-T24)/2</f>
        <v>33.3671875</v>
      </c>
      <c r="V24" s="24">
        <f>100+(100-(U24+T24))</f>
        <v>133.3671875</v>
      </c>
      <c r="W24" s="7"/>
    </row>
    <row r="25" spans="3:23" ht="16" thickBot="1" x14ac:dyDescent="0.25">
      <c r="K25" s="10"/>
      <c r="L25" s="11"/>
      <c r="M25" s="11"/>
      <c r="N25" s="11"/>
      <c r="O25" s="11"/>
      <c r="P25" s="11"/>
      <c r="Q25" s="11"/>
      <c r="R25" s="11"/>
      <c r="S25" s="11"/>
      <c r="T25" s="11"/>
      <c r="U25" s="28">
        <f>V24-100</f>
        <v>33.3671875</v>
      </c>
      <c r="V25" s="28">
        <f>(100-U25)/2</f>
        <v>33.31640625</v>
      </c>
      <c r="W25" s="29">
        <f>100+(100-(V25+U25))</f>
        <v>133.31640625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Johns Hopkins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rjb46</dc:creator>
  <cp:lastModifiedBy>Pavel Solís</cp:lastModifiedBy>
  <dcterms:created xsi:type="dcterms:W3CDTF">2020-03-31T17:52:38Z</dcterms:created>
  <dcterms:modified xsi:type="dcterms:W3CDTF">2020-04-08T11:31:09Z</dcterms:modified>
</cp:coreProperties>
</file>